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F80A0EC-A47F-4E08-87E4-21FB0BBD63D5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4 pav.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0" i="7" l="1"/>
  <c r="B57" i="7"/>
  <c r="B56" i="7"/>
  <c r="B55" i="7"/>
  <c r="B54" i="7"/>
  <c r="B53" i="7"/>
  <c r="B52" i="7"/>
  <c r="B50" i="7"/>
  <c r="B49" i="7"/>
  <c r="B42" i="7"/>
  <c r="B41" i="7"/>
  <c r="C40" i="7"/>
  <c r="B40" i="7"/>
  <c r="B39" i="7"/>
  <c r="C38" i="7"/>
  <c r="B38" i="7"/>
  <c r="C37" i="7"/>
  <c r="B37" i="7"/>
  <c r="C58" i="7" l="1"/>
  <c r="B58" i="7"/>
  <c r="B61" i="7" s="1"/>
</calcChain>
</file>

<file path=xl/sharedStrings.xml><?xml version="1.0" encoding="utf-8"?>
<sst xmlns="http://schemas.openxmlformats.org/spreadsheetml/2006/main" count="31" uniqueCount="31">
  <si>
    <t>Lietuva. Švietimas šalyje ir regionuose 2026. Mokytojai. Vilnius, 2026.</t>
  </si>
  <si>
    <t>Duomenų šaltinis: NŠA</t>
  </si>
  <si>
    <t>Dalykinės kompetencijos pavadinimas</t>
  </si>
  <si>
    <t>Matematika</t>
  </si>
  <si>
    <t>Fizika</t>
  </si>
  <si>
    <t>Biologija</t>
  </si>
  <si>
    <t>Chemija</t>
  </si>
  <si>
    <t>Integruoti gamtos mokslai</t>
  </si>
  <si>
    <t>Anglų kalba</t>
  </si>
  <si>
    <t>Vokiečių kalba</t>
  </si>
  <si>
    <t>Prancūzų kalba</t>
  </si>
  <si>
    <t>Lenkų kalba ir literatūra</t>
  </si>
  <si>
    <t>Ispanų kalba</t>
  </si>
  <si>
    <t>Lietuvių kalba ir literatūra</t>
  </si>
  <si>
    <t>Istorija</t>
  </si>
  <si>
    <t>Technologijos</t>
  </si>
  <si>
    <t>Religijos pedagogika</t>
  </si>
  <si>
    <t>Šokis</t>
  </si>
  <si>
    <t>Specialioji pedagogika</t>
  </si>
  <si>
    <t>Logopedija</t>
  </si>
  <si>
    <t>Surdopedagogika</t>
  </si>
  <si>
    <t>Tiflopedagogika</t>
  </si>
  <si>
    <t>Pradinio ugdymo pedagogika</t>
  </si>
  <si>
    <t>Ikimokyklinis ugdymas</t>
  </si>
  <si>
    <t>Visų baigusiųjų skaičius</t>
  </si>
  <si>
    <t>Pedagogika (profesinės pedagogikos studijos)</t>
  </si>
  <si>
    <t>5.4 pav. Įgyvendinant projektus „Tęsk“ ir „Tęsk: ateik, tobulėk, prisidėk!“, pedagogai daugiausia įgijo ikimokyklinio, pradinio ugdymo ir specialiosios pedagogikos specializacijas</t>
  </si>
  <si>
    <t>2020–2023 m. baigusiųjų studijas skaičius</t>
  </si>
  <si>
    <t>2024–2025 m. baigusiųjų studijas skaičius</t>
  </si>
  <si>
    <t>IŠ VISO:</t>
  </si>
  <si>
    <t>Papildomą dalykinę kompetenciją ar ugdymo specializaciją 2020–2025 m. įgijusių (baigusių vadinamąsias „perkvalifikavimo“ studijas) pedagogų skaičius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</si>
</sst>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;[Red]0"/>
  </numFmts>
  <fonts count="11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b/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2"/>
      <name val="Times New Roman"/>
      <family val="1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sz val="10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49" fontId="7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'5.4 pav.'!$B$36</c:f>
              <c:strCache>
                <c:ptCount val="1"/>
                <c:pt idx="0">
                  <c:v>2020–2023 m. baigusiųjų studijas skaičius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'5.4 pav.'!$A$37:$A$57</c:f>
              <c:strCache>
                <c:ptCount val="21"/>
                <c:pt idx="0">
                  <c:v>Matematika</c:v>
                </c:pt>
                <c:pt idx="1">
                  <c:v>Fizika</c:v>
                </c:pt>
                <c:pt idx="2">
                  <c:v>Biologija</c:v>
                </c:pt>
                <c:pt idx="3">
                  <c:v>Chemija</c:v>
                </c:pt>
                <c:pt idx="4">
                  <c:v>Integruoti gamtos mokslai</c:v>
                </c:pt>
                <c:pt idx="5">
                  <c:v>Anglų kalba</c:v>
                </c:pt>
                <c:pt idx="6">
                  <c:v>Vokiečių kalba</c:v>
                </c:pt>
                <c:pt idx="7">
                  <c:v>Prancūzų kalba</c:v>
                </c:pt>
                <c:pt idx="8">
                  <c:v>Lenkų kalba ir literatūra</c:v>
                </c:pt>
                <c:pt idx="9">
                  <c:v>Ispanų kalba</c:v>
                </c:pt>
                <c:pt idx="10">
                  <c:v>Lietuvių kalba ir literatūra</c:v>
                </c:pt>
                <c:pt idx="11">
                  <c:v>Istorija</c:v>
                </c:pt>
                <c:pt idx="12">
                  <c:v>Technologijos</c:v>
                </c:pt>
                <c:pt idx="13">
                  <c:v>Religijos pedagogika</c:v>
                </c:pt>
                <c:pt idx="14">
                  <c:v>Šokis</c:v>
                </c:pt>
                <c:pt idx="15">
                  <c:v>Specialioji pedagogika</c:v>
                </c:pt>
                <c:pt idx="16">
                  <c:v>Logopedija</c:v>
                </c:pt>
                <c:pt idx="17">
                  <c:v>Surdopedagogika</c:v>
                </c:pt>
                <c:pt idx="18">
                  <c:v>Tiflopedagogika</c:v>
                </c:pt>
                <c:pt idx="19">
                  <c:v>Pradinio ugdymo pedagogika</c:v>
                </c:pt>
                <c:pt idx="20">
                  <c:v>Ikimokyklinis ugdymas</c:v>
                </c:pt>
              </c:strCache>
            </c:strRef>
          </c:cat>
          <c:val>
            <c:numRef>
              <c:f>'5.4 pav.'!$B$37:$B$57</c:f>
              <c:numCache>
                <c:formatCode>0;[Red]0</c:formatCode>
                <c:ptCount val="21"/>
                <c:pt idx="0">
                  <c:v>52</c:v>
                </c:pt>
                <c:pt idx="1">
                  <c:v>24</c:v>
                </c:pt>
                <c:pt idx="2">
                  <c:v>5</c:v>
                </c:pt>
                <c:pt idx="3">
                  <c:v>39</c:v>
                </c:pt>
                <c:pt idx="4">
                  <c:v>12</c:v>
                </c:pt>
                <c:pt idx="5">
                  <c:v>29</c:v>
                </c:pt>
                <c:pt idx="12">
                  <c:v>35</c:v>
                </c:pt>
                <c:pt idx="13">
                  <c:v>3</c:v>
                </c:pt>
                <c:pt idx="15">
                  <c:v>121</c:v>
                </c:pt>
                <c:pt idx="16">
                  <c:v>84</c:v>
                </c:pt>
                <c:pt idx="17">
                  <c:v>20</c:v>
                </c:pt>
                <c:pt idx="18">
                  <c:v>19</c:v>
                </c:pt>
                <c:pt idx="19">
                  <c:v>201</c:v>
                </c:pt>
                <c:pt idx="20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E-4475-9BDE-5B0C5BBDDF91}"/>
            </c:ext>
          </c:extLst>
        </c:ser>
        <c:ser>
          <c:idx val="1"/>
          <c:order val="1"/>
          <c:tx>
            <c:strRef>
              <c:f>'5.4 pav.'!$C$36</c:f>
              <c:strCache>
                <c:ptCount val="1"/>
                <c:pt idx="0">
                  <c:v>2024–2025 m. baigusiųjų studijas skaičius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'5.4 pav.'!$A$37:$A$57</c:f>
              <c:strCache>
                <c:ptCount val="21"/>
                <c:pt idx="0">
                  <c:v>Matematika</c:v>
                </c:pt>
                <c:pt idx="1">
                  <c:v>Fizika</c:v>
                </c:pt>
                <c:pt idx="2">
                  <c:v>Biologija</c:v>
                </c:pt>
                <c:pt idx="3">
                  <c:v>Chemija</c:v>
                </c:pt>
                <c:pt idx="4">
                  <c:v>Integruoti gamtos mokslai</c:v>
                </c:pt>
                <c:pt idx="5">
                  <c:v>Anglų kalba</c:v>
                </c:pt>
                <c:pt idx="6">
                  <c:v>Vokiečių kalba</c:v>
                </c:pt>
                <c:pt idx="7">
                  <c:v>Prancūzų kalba</c:v>
                </c:pt>
                <c:pt idx="8">
                  <c:v>Lenkų kalba ir literatūra</c:v>
                </c:pt>
                <c:pt idx="9">
                  <c:v>Ispanų kalba</c:v>
                </c:pt>
                <c:pt idx="10">
                  <c:v>Lietuvių kalba ir literatūra</c:v>
                </c:pt>
                <c:pt idx="11">
                  <c:v>Istorija</c:v>
                </c:pt>
                <c:pt idx="12">
                  <c:v>Technologijos</c:v>
                </c:pt>
                <c:pt idx="13">
                  <c:v>Religijos pedagogika</c:v>
                </c:pt>
                <c:pt idx="14">
                  <c:v>Šokis</c:v>
                </c:pt>
                <c:pt idx="15">
                  <c:v>Specialioji pedagogika</c:v>
                </c:pt>
                <c:pt idx="16">
                  <c:v>Logopedija</c:v>
                </c:pt>
                <c:pt idx="17">
                  <c:v>Surdopedagogika</c:v>
                </c:pt>
                <c:pt idx="18">
                  <c:v>Tiflopedagogika</c:v>
                </c:pt>
                <c:pt idx="19">
                  <c:v>Pradinio ugdymo pedagogika</c:v>
                </c:pt>
                <c:pt idx="20">
                  <c:v>Ikimokyklinis ugdymas</c:v>
                </c:pt>
              </c:strCache>
            </c:strRef>
          </c:cat>
          <c:val>
            <c:numRef>
              <c:f>'5.4 pav.'!$C$37:$C$57</c:f>
              <c:numCache>
                <c:formatCode>0;[Red]0</c:formatCode>
                <c:ptCount val="21"/>
                <c:pt idx="0">
                  <c:v>53</c:v>
                </c:pt>
                <c:pt idx="1">
                  <c:v>32</c:v>
                </c:pt>
                <c:pt idx="2">
                  <c:v>19</c:v>
                </c:pt>
                <c:pt idx="3">
                  <c:v>15</c:v>
                </c:pt>
                <c:pt idx="6">
                  <c:v>38</c:v>
                </c:pt>
                <c:pt idx="7">
                  <c:v>47</c:v>
                </c:pt>
                <c:pt idx="8">
                  <c:v>5</c:v>
                </c:pt>
                <c:pt idx="9">
                  <c:v>9</c:v>
                </c:pt>
                <c:pt idx="10">
                  <c:v>10</c:v>
                </c:pt>
                <c:pt idx="11">
                  <c:v>8</c:v>
                </c:pt>
                <c:pt idx="14">
                  <c:v>13</c:v>
                </c:pt>
                <c:pt idx="15">
                  <c:v>107</c:v>
                </c:pt>
                <c:pt idx="16">
                  <c:v>91</c:v>
                </c:pt>
                <c:pt idx="17">
                  <c:v>9</c:v>
                </c:pt>
                <c:pt idx="1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5E-4475-9BDE-5B0C5BBDDF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axId val="1656545663"/>
        <c:axId val="1656546143"/>
      </c:barChart>
      <c:catAx>
        <c:axId val="16565456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6546143"/>
        <c:crosses val="autoZero"/>
        <c:auto val="1"/>
        <c:lblAlgn val="ctr"/>
        <c:lblOffset val="100"/>
        <c:noMultiLvlLbl val="0"/>
      </c:catAx>
      <c:valAx>
        <c:axId val="1656546143"/>
        <c:scaling>
          <c:orientation val="minMax"/>
          <c:max val="3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;[Red]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6545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20915</xdr:colOff>
      <xdr:row>6</xdr:row>
      <xdr:rowOff>26893</xdr:rowOff>
    </xdr:from>
    <xdr:to>
      <xdr:col>8</xdr:col>
      <xdr:colOff>28574</xdr:colOff>
      <xdr:row>29</xdr:row>
      <xdr:rowOff>133350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A3A53AB-CF91-49B6-AABA-CEE0B75D3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B5DDB-871E-4888-9071-10BAEE184379}">
  <sheetPr>
    <pageSetUpPr fitToPage="1"/>
  </sheetPr>
  <dimension ref="A1:F69"/>
  <sheetViews>
    <sheetView tabSelected="1" zoomScaleNormal="100" workbookViewId="0">
      <selection activeCell="H18" sqref="H18"/>
    </sheetView>
  </sheetViews>
  <sheetFormatPr defaultColWidth="9.25" defaultRowHeight="15.75"/>
  <cols>
    <col min="1" max="1" width="43.75" style="3" customWidth="1"/>
    <col min="2" max="2" width="25.25" style="3" customWidth="1"/>
    <col min="3" max="4" width="26.75" style="3" customWidth="1"/>
    <col min="5" max="16384" width="9.25" style="3"/>
  </cols>
  <sheetData>
    <row r="1" spans="1:6" ht="18.95" customHeight="1">
      <c r="A1" s="21" t="s">
        <v>0</v>
      </c>
      <c r="B1" s="21"/>
      <c r="C1" s="21"/>
      <c r="D1" s="7"/>
      <c r="E1" s="7"/>
      <c r="F1" s="7"/>
    </row>
    <row r="2" spans="1:6">
      <c r="A2" s="7"/>
      <c r="B2" s="7"/>
      <c r="C2" s="7"/>
      <c r="D2" s="7"/>
      <c r="E2" s="7"/>
      <c r="F2" s="7"/>
    </row>
    <row r="3" spans="1:6">
      <c r="A3" s="1" t="s">
        <v>26</v>
      </c>
      <c r="B3" s="7"/>
      <c r="C3" s="7"/>
      <c r="D3" s="7"/>
      <c r="E3" s="7"/>
      <c r="F3" s="7"/>
    </row>
    <row r="4" spans="1:6">
      <c r="A4" s="2" t="s">
        <v>30</v>
      </c>
      <c r="B4" s="7"/>
      <c r="C4" s="7"/>
      <c r="D4" s="7"/>
      <c r="E4" s="7"/>
      <c r="F4" s="7"/>
    </row>
    <row r="5" spans="1:6">
      <c r="A5" s="7"/>
      <c r="B5" s="7"/>
      <c r="C5" s="7"/>
      <c r="D5" s="7"/>
      <c r="E5" s="7"/>
      <c r="F5" s="7"/>
    </row>
    <row r="34" spans="1:3">
      <c r="A34" s="20" t="s">
        <v>1</v>
      </c>
    </row>
    <row r="35" spans="1:3">
      <c r="A35" s="7"/>
      <c r="B35" s="7"/>
      <c r="C35" s="7"/>
    </row>
    <row r="36" spans="1:3" ht="39.6" customHeight="1">
      <c r="A36" s="8" t="s">
        <v>2</v>
      </c>
      <c r="B36" s="9" t="s">
        <v>27</v>
      </c>
      <c r="C36" s="8" t="s">
        <v>28</v>
      </c>
    </row>
    <row r="37" spans="1:3" ht="25.15" customHeight="1">
      <c r="A37" s="10" t="s">
        <v>3</v>
      </c>
      <c r="B37" s="11">
        <f>15+2+12+23</f>
        <v>52</v>
      </c>
      <c r="C37" s="12">
        <f>33+20</f>
        <v>53</v>
      </c>
    </row>
    <row r="38" spans="1:3" ht="25.15" customHeight="1">
      <c r="A38" s="10" t="s">
        <v>4</v>
      </c>
      <c r="B38" s="11">
        <f>1+12+11</f>
        <v>24</v>
      </c>
      <c r="C38" s="12">
        <f>21+11</f>
        <v>32</v>
      </c>
    </row>
    <row r="39" spans="1:3" ht="21" customHeight="1">
      <c r="A39" s="10" t="s">
        <v>5</v>
      </c>
      <c r="B39" s="11">
        <f>5</f>
        <v>5</v>
      </c>
      <c r="C39" s="12">
        <v>19</v>
      </c>
    </row>
    <row r="40" spans="1:3" ht="24" customHeight="1">
      <c r="A40" s="10" t="s">
        <v>6</v>
      </c>
      <c r="B40" s="11">
        <f>2+4+18+15</f>
        <v>39</v>
      </c>
      <c r="C40" s="12">
        <f>9+6</f>
        <v>15</v>
      </c>
    </row>
    <row r="41" spans="1:3" ht="16.149999999999999" customHeight="1">
      <c r="A41" s="13" t="s">
        <v>7</v>
      </c>
      <c r="B41" s="11">
        <f>12</f>
        <v>12</v>
      </c>
      <c r="C41" s="11"/>
    </row>
    <row r="42" spans="1:3" ht="16.149999999999999" customHeight="1">
      <c r="A42" s="13" t="s">
        <v>8</v>
      </c>
      <c r="B42" s="11">
        <f>12+10+7</f>
        <v>29</v>
      </c>
      <c r="C42" s="11"/>
    </row>
    <row r="43" spans="1:3" ht="32.450000000000003" customHeight="1">
      <c r="A43" s="10" t="s">
        <v>9</v>
      </c>
      <c r="B43" s="11"/>
      <c r="C43" s="12">
        <v>38</v>
      </c>
    </row>
    <row r="44" spans="1:3" ht="24" customHeight="1">
      <c r="A44" s="10" t="s">
        <v>10</v>
      </c>
      <c r="B44" s="11"/>
      <c r="C44" s="12">
        <v>47</v>
      </c>
    </row>
    <row r="45" spans="1:3" ht="21.6" customHeight="1">
      <c r="A45" s="10" t="s">
        <v>11</v>
      </c>
      <c r="B45" s="11"/>
      <c r="C45" s="12">
        <v>5</v>
      </c>
    </row>
    <row r="46" spans="1:3" ht="21.6" customHeight="1">
      <c r="A46" s="10" t="s">
        <v>12</v>
      </c>
      <c r="B46" s="11"/>
      <c r="C46" s="11">
        <v>9</v>
      </c>
    </row>
    <row r="47" spans="1:3" ht="21.6" customHeight="1">
      <c r="A47" s="10" t="s">
        <v>13</v>
      </c>
      <c r="B47" s="11"/>
      <c r="C47" s="11">
        <v>10</v>
      </c>
    </row>
    <row r="48" spans="1:3" ht="21.6" customHeight="1">
      <c r="A48" s="10" t="s">
        <v>14</v>
      </c>
      <c r="B48" s="12"/>
      <c r="C48" s="11">
        <v>8</v>
      </c>
    </row>
    <row r="49" spans="1:4" ht="21.6" customHeight="1">
      <c r="A49" s="13" t="s">
        <v>15</v>
      </c>
      <c r="B49" s="11">
        <f>35</f>
        <v>35</v>
      </c>
      <c r="C49" s="11"/>
    </row>
    <row r="50" spans="1:4" ht="21.6" customHeight="1">
      <c r="A50" s="13" t="s">
        <v>16</v>
      </c>
      <c r="B50" s="11">
        <f>3</f>
        <v>3</v>
      </c>
      <c r="C50" s="11"/>
    </row>
    <row r="51" spans="1:4" ht="21.6" customHeight="1">
      <c r="A51" s="10" t="s">
        <v>17</v>
      </c>
      <c r="B51" s="11"/>
      <c r="C51" s="11">
        <v>13</v>
      </c>
    </row>
    <row r="52" spans="1:4" ht="35.450000000000003" customHeight="1">
      <c r="A52" s="14" t="s">
        <v>18</v>
      </c>
      <c r="B52" s="11">
        <f>58+63</f>
        <v>121</v>
      </c>
      <c r="C52" s="11">
        <v>107</v>
      </c>
    </row>
    <row r="53" spans="1:4">
      <c r="A53" s="14" t="s">
        <v>19</v>
      </c>
      <c r="B53" s="11">
        <f>31+53</f>
        <v>84</v>
      </c>
      <c r="C53" s="11">
        <v>91</v>
      </c>
    </row>
    <row r="54" spans="1:4">
      <c r="A54" s="14" t="s">
        <v>20</v>
      </c>
      <c r="B54" s="11">
        <f>20</f>
        <v>20</v>
      </c>
      <c r="C54" s="11">
        <v>9</v>
      </c>
    </row>
    <row r="55" spans="1:4">
      <c r="A55" s="13" t="s">
        <v>21</v>
      </c>
      <c r="B55" s="11">
        <f>19</f>
        <v>19</v>
      </c>
      <c r="C55" s="11"/>
    </row>
    <row r="56" spans="1:4" ht="32.450000000000003" customHeight="1">
      <c r="A56" s="10" t="s">
        <v>22</v>
      </c>
      <c r="B56" s="11">
        <f>33+20+35+14+1+25+19+26+8+7+13</f>
        <v>201</v>
      </c>
      <c r="C56" s="11">
        <v>40</v>
      </c>
    </row>
    <row r="57" spans="1:4">
      <c r="A57" s="13" t="s">
        <v>23</v>
      </c>
      <c r="B57" s="11">
        <f>77+35+48+39+36+31+25+30+8+10</f>
        <v>339</v>
      </c>
      <c r="C57" s="11"/>
      <c r="D57" s="4"/>
    </row>
    <row r="58" spans="1:4">
      <c r="A58" s="15" t="s">
        <v>24</v>
      </c>
      <c r="B58" s="16">
        <f>SUM(B37:B57)</f>
        <v>983</v>
      </c>
      <c r="C58" s="16">
        <f>SUM(C37:C56)</f>
        <v>496</v>
      </c>
      <c r="D58" s="4"/>
    </row>
    <row r="59" spans="1:4">
      <c r="A59" s="7"/>
      <c r="B59" s="7"/>
      <c r="C59" s="7"/>
    </row>
    <row r="60" spans="1:4">
      <c r="A60" s="17" t="s">
        <v>25</v>
      </c>
      <c r="B60" s="18">
        <f>18+5+27+6+8+10+6+19+5+16+8</f>
        <v>128</v>
      </c>
      <c r="C60" s="7"/>
    </row>
    <row r="61" spans="1:4">
      <c r="A61" s="17" t="s">
        <v>29</v>
      </c>
      <c r="B61" s="19">
        <f>B58+B60</f>
        <v>1111</v>
      </c>
      <c r="C61" s="7"/>
    </row>
    <row r="64" spans="1:4" ht="15.6" customHeight="1">
      <c r="C64" s="5"/>
      <c r="D64" s="4"/>
    </row>
    <row r="65" spans="3:4">
      <c r="C65" s="5"/>
      <c r="D65" s="4"/>
    </row>
    <row r="67" spans="3:4" ht="15.6" customHeight="1">
      <c r="C67" s="6"/>
    </row>
    <row r="69" spans="3:4">
      <c r="C69" s="5"/>
      <c r="D69" s="4"/>
    </row>
  </sheetData>
  <mergeCells count="1">
    <mergeCell ref="A1:C1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5.4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2026-07-30T01:00:35Z</dcterms:modified>
  <cp:category/>
  <cp:contentStatus/>
</cp:coreProperties>
</file>